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85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<sst xmlns="http://schemas.openxmlformats.org/spreadsheetml/2006/main" count="30" uniqueCount="30">
  <si>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RHPP2 illustration in relation to curent RHPP domestic comparison and overall benefit, together with inter relationship to proposed RHI summer 2013.</t>
  </si>
  <si>
    <t>Biomass</t>
  </si>
  <si>
    <t>Difference</t>
  </si>
  <si>
    <t>Current domestic RHPP Grant Voucher</t>
  </si>
  <si>
    <t>Assumes all eligibily criteria are met, with regard to DECC consultation doc. 20/9/2012</t>
  </si>
  <si>
    <t>RHI proposed tariff rate (p/kWh)  -range</t>
  </si>
  <si>
    <t>Proposed tariffs are for heat generated over 20 yrs, but amount to be paid over 7 yrs</t>
  </si>
  <si>
    <t>RHI level</t>
  </si>
  <si>
    <t>Annual RHI Entitlement</t>
  </si>
  <si>
    <t>Payback Yrs</t>
  </si>
  <si>
    <t>Comments</t>
  </si>
  <si>
    <t>20 yr payment from RHI proposed</t>
  </si>
  <si>
    <t>Proposal for RHI payment for 7 yrs/annum</t>
  </si>
  <si>
    <t>after deducting RHPP2 upfront amount</t>
  </si>
  <si>
    <t>Return over capital  cost,   7 yrs</t>
  </si>
  <si>
    <t>Financial return per annum amount</t>
  </si>
  <si>
    <t>ROI per annum</t>
  </si>
  <si>
    <t>need accurate potential estimates here</t>
  </si>
  <si>
    <t xml:space="preserve">Solar </t>
  </si>
  <si>
    <t>Thermal</t>
  </si>
  <si>
    <t>Airsource</t>
  </si>
  <si>
    <t>Heat Pump</t>
  </si>
  <si>
    <t>Groundsource</t>
  </si>
  <si>
    <t>Heat pump</t>
  </si>
  <si>
    <t>Forecast fuel saving over existing fuel source</t>
  </si>
  <si>
    <t>Return inc. Fuel saving forecast</t>
  </si>
  <si>
    <t>Est of Deemed  Kwhr's of heat reqd. per annum</t>
  </si>
  <si>
    <t>SusCredGrant  Voucher level, via RHPP2 award</t>
  </si>
  <si>
    <t>Estimated Range of Capital cost to install</t>
  </si>
  <si>
    <t>Return on investment (ROI)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</si>
</sst>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[Red]&quot;£&quot;#,##0"/>
    <numFmt numFmtId="165" formatCode="&quot;£&quot;#,##0.0;[Red]&quot;£&quot;#,##0.0"/>
    <numFmt numFmtId="166" formatCode="#,##0.0;[Red]#,##0.0"/>
    <numFmt numFmtId="167" formatCode="#,##0;[Red]#,##0"/>
    <numFmt numFmtId="168" formatCode="#,##0.00;[Red]#,##0.00"/>
    <numFmt numFmtId="169" formatCode="&quot;£&quot;#,##0.00;[Red]&quot;£&quot;#,##0.00"/>
    <numFmt numFmtId="170" formatCode="#,##0.000;[Red]#,##0.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8" fontId="0" fillId="0" borderId="0" xfId="0" applyNumberFormat="1" applyAlignment="1">
      <alignment/>
    </xf>
    <xf numFmtId="167" fontId="0" fillId="2" borderId="0" xfId="0" applyNumberFormat="1" applyFill="1" applyAlignment="1">
      <alignment/>
    </xf>
    <xf numFmtId="10" fontId="0" fillId="0" borderId="0" xfId="0" applyNumberFormat="1" applyAlignment="1">
      <alignment/>
    </xf>
    <xf numFmtId="167" fontId="0" fillId="0" borderId="0" xfId="0" applyNumberFormat="1" applyFill="1" applyAlignment="1">
      <alignment/>
    </xf>
    <xf numFmtId="164" fontId="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125" zoomScaleNormal="125" workbookViewId="0" topLeftCell="A7">
      <pane xSplit="4" ySplit="2" topLeftCell="E54" activePane="bottomRight" state="frozen"/>
      <selection pane="topLeft" activeCell="A7" sqref="A7"/>
      <selection pane="topRight" activeCell="E7" sqref="E7"/>
      <selection pane="bottomLeft" activeCell="A8" sqref="A8"/>
      <selection pane="bottomRight" activeCell="E25" sqref="E25"/>
    </sheetView>
  </sheetViews>
  <sheetFormatPr defaultColWidth="8.8515625" defaultRowHeight="12.75"/>
  <cols>
    <col min="1" max="1" width="10.140625" style="9" bestFit="1" customWidth="1"/>
    <col min="2" max="4" width="10.140625" style="9" customWidth="1"/>
    <col min="5" max="5" width="36.28125" style="0" customWidth="1"/>
    <col min="6" max="7" width="9.140625" style="1" customWidth="1"/>
    <col min="8" max="8" width="10.421875" style="1" customWidth="1"/>
    <col min="9" max="9" width="9.140625" style="1" customWidth="1"/>
    <col min="10" max="10" width="12.7109375" style="1" customWidth="1"/>
    <col min="11" max="12" width="9.140625" style="1" customWidth="1"/>
    <col min="13" max="16384" width="11.421875" style="0" customWidth="1"/>
  </cols>
  <sheetData>
    <row r="1" spans="1:4" ht="12.75">
      <c r="A1" s="10">
        <v>41200</v>
      </c>
      <c r="B1" s="10"/>
      <c r="C1" s="10"/>
      <c r="D1" s="10"/>
    </row>
    <row r="2" spans="1:4" ht="12.75">
      <c r="A2" s="10"/>
      <c r="B2" s="10"/>
      <c r="C2" s="10"/>
      <c r="D2" s="10"/>
    </row>
    <row r="3" ht="12.75">
      <c r="A3" s="9" t="s">
        <v>0</v>
      </c>
    </row>
    <row r="5" ht="12.75">
      <c r="A5" s="9" t="s">
        <v>4</v>
      </c>
    </row>
    <row r="7" spans="6:15" ht="12.75">
      <c r="F7" s="8" t="s">
        <v>18</v>
      </c>
      <c r="G7" s="8"/>
      <c r="H7" s="8" t="s">
        <v>20</v>
      </c>
      <c r="I7" s="8"/>
      <c r="J7" s="8" t="s">
        <v>22</v>
      </c>
      <c r="K7" s="8"/>
      <c r="L7" s="8" t="s">
        <v>1</v>
      </c>
      <c r="M7" s="9"/>
      <c r="N7" s="9"/>
      <c r="O7" s="9" t="s">
        <v>10</v>
      </c>
    </row>
    <row r="8" spans="6:15" ht="12.75">
      <c r="F8" s="8" t="s">
        <v>19</v>
      </c>
      <c r="G8" s="8"/>
      <c r="H8" s="8" t="s">
        <v>21</v>
      </c>
      <c r="I8" s="8"/>
      <c r="J8" s="8" t="s">
        <v>23</v>
      </c>
      <c r="K8" s="8"/>
      <c r="L8" s="8"/>
      <c r="M8" s="9"/>
      <c r="N8" s="9"/>
      <c r="O8" s="9"/>
    </row>
    <row r="10" spans="1:12" ht="12.75">
      <c r="A10" s="9" t="s">
        <v>3</v>
      </c>
      <c r="F10" s="1">
        <v>300</v>
      </c>
      <c r="H10" s="7">
        <v>850</v>
      </c>
      <c r="J10" s="1">
        <v>1250</v>
      </c>
      <c r="L10" s="1">
        <v>950</v>
      </c>
    </row>
    <row r="12" spans="1:12" ht="12.75">
      <c r="A12" s="9" t="s">
        <v>27</v>
      </c>
      <c r="F12" s="1">
        <v>800</v>
      </c>
      <c r="H12" s="1">
        <v>1650</v>
      </c>
      <c r="J12" s="1">
        <v>2050</v>
      </c>
      <c r="L12" s="1">
        <v>1750</v>
      </c>
    </row>
    <row r="15" spans="1:12" ht="12.75">
      <c r="A15" s="9" t="s">
        <v>2</v>
      </c>
      <c r="F15" s="1">
        <f>F12-F10</f>
        <v>500</v>
      </c>
      <c r="H15" s="1">
        <f>H12-H10</f>
        <v>800</v>
      </c>
      <c r="J15" s="1">
        <f>J12-J10</f>
        <v>800</v>
      </c>
      <c r="L15" s="1">
        <f>L12-L10</f>
        <v>800</v>
      </c>
    </row>
    <row r="17" spans="1:12" ht="12.75">
      <c r="A17" s="9" t="s">
        <v>28</v>
      </c>
      <c r="F17" s="1">
        <v>3000</v>
      </c>
      <c r="H17" s="1">
        <v>6000</v>
      </c>
      <c r="J17" s="1">
        <v>12000</v>
      </c>
      <c r="L17" s="1">
        <v>10000</v>
      </c>
    </row>
    <row r="18" spans="6:12" ht="12.75">
      <c r="F18" s="1">
        <v>5000</v>
      </c>
      <c r="H18" s="1">
        <v>12000</v>
      </c>
      <c r="J18" s="1">
        <v>20000</v>
      </c>
      <c r="L18" s="1">
        <v>18000</v>
      </c>
    </row>
    <row r="20" spans="1:12" ht="12.75">
      <c r="A20" s="9" t="s">
        <v>5</v>
      </c>
      <c r="F20" s="2">
        <v>17.3</v>
      </c>
      <c r="G20" s="2"/>
      <c r="H20" s="2">
        <v>6.9</v>
      </c>
      <c r="I20" s="2"/>
      <c r="J20" s="2">
        <v>12.5</v>
      </c>
      <c r="K20" s="2"/>
      <c r="L20" s="2">
        <v>5.2</v>
      </c>
    </row>
    <row r="21" spans="1:12" ht="12.75">
      <c r="A21" s="9" t="s">
        <v>6</v>
      </c>
      <c r="F21" s="2">
        <v>17.3</v>
      </c>
      <c r="G21" s="2"/>
      <c r="H21" s="2">
        <v>11.5</v>
      </c>
      <c r="I21" s="2"/>
      <c r="J21" s="2">
        <v>17.3</v>
      </c>
      <c r="K21" s="2"/>
      <c r="L21" s="2">
        <v>8.7</v>
      </c>
    </row>
    <row r="22" spans="6:12" ht="12.75">
      <c r="F22" s="2"/>
      <c r="G22" s="2"/>
      <c r="H22" s="2"/>
      <c r="I22" s="2"/>
      <c r="J22" s="2"/>
      <c r="K22" s="2"/>
      <c r="L22" s="2"/>
    </row>
    <row r="23" spans="6:12" ht="12.75">
      <c r="F23" s="2"/>
      <c r="G23" s="2"/>
      <c r="H23" s="2"/>
      <c r="I23" s="2"/>
      <c r="J23" s="2"/>
      <c r="K23" s="2"/>
      <c r="L23" s="2"/>
    </row>
    <row r="25" spans="1:15" ht="12.75">
      <c r="A25" s="9" t="s">
        <v>26</v>
      </c>
      <c r="F25" s="4">
        <v>2000</v>
      </c>
      <c r="G25" s="6"/>
      <c r="H25" s="4">
        <v>14000</v>
      </c>
      <c r="I25" s="6"/>
      <c r="J25" s="4">
        <v>18000</v>
      </c>
      <c r="K25" s="6"/>
      <c r="L25" s="4">
        <v>24000</v>
      </c>
      <c r="O25" t="s">
        <v>17</v>
      </c>
    </row>
    <row r="27" spans="1:12" ht="12.75">
      <c r="A27" s="9" t="s">
        <v>7</v>
      </c>
      <c r="F27" s="11">
        <v>0.173</v>
      </c>
      <c r="G27" s="2"/>
      <c r="H27" s="11">
        <v>0.069</v>
      </c>
      <c r="I27" s="2"/>
      <c r="J27" s="11">
        <v>0.1250125</v>
      </c>
      <c r="K27" s="2"/>
      <c r="L27" s="11">
        <v>0.052</v>
      </c>
    </row>
    <row r="29" spans="1:12" ht="12.75">
      <c r="A29" s="9" t="s">
        <v>8</v>
      </c>
      <c r="F29" s="1">
        <f>F25*F27</f>
        <v>346</v>
      </c>
      <c r="H29" s="1">
        <f>H25*H27</f>
        <v>966.0000000000001</v>
      </c>
      <c r="J29" s="1">
        <f>J25*J27</f>
        <v>2250.225</v>
      </c>
      <c r="L29" s="1">
        <f>L25*L27</f>
        <v>1248</v>
      </c>
    </row>
    <row r="31" spans="1:12" ht="12.75">
      <c r="A31" s="9" t="s">
        <v>11</v>
      </c>
      <c r="F31" s="1">
        <f>F29*20</f>
        <v>6920</v>
      </c>
      <c r="H31" s="1">
        <f>H29*20</f>
        <v>19320.000000000004</v>
      </c>
      <c r="J31" s="1">
        <f>J29*20</f>
        <v>45004.5</v>
      </c>
      <c r="L31" s="1">
        <f>L29*20</f>
        <v>24960</v>
      </c>
    </row>
    <row r="34" spans="1:12" ht="12.75">
      <c r="A34" s="9" t="s">
        <v>12</v>
      </c>
      <c r="F34" s="1">
        <f>(F31-F12)/7</f>
        <v>874.2857142857143</v>
      </c>
      <c r="H34" s="1">
        <f>(H31-H12)/7</f>
        <v>2524.2857142857147</v>
      </c>
      <c r="J34" s="1">
        <f>(J31-J12)/7</f>
        <v>6136.357142857143</v>
      </c>
      <c r="L34" s="1">
        <f>(L31-L12)/7</f>
        <v>3315.714285714286</v>
      </c>
    </row>
    <row r="35" ht="12.75">
      <c r="A35" s="9" t="s">
        <v>13</v>
      </c>
    </row>
    <row r="37" spans="1:12" ht="12.75">
      <c r="A37" s="9" t="s">
        <v>24</v>
      </c>
      <c r="F37" s="1">
        <v>100</v>
      </c>
      <c r="H37" s="1">
        <v>200</v>
      </c>
      <c r="J37" s="1">
        <v>300</v>
      </c>
      <c r="L37" s="1">
        <v>300</v>
      </c>
    </row>
    <row r="39" spans="1:12" ht="12.75">
      <c r="A39" s="9" t="s">
        <v>9</v>
      </c>
      <c r="F39" s="3">
        <f>F18/F34</f>
        <v>5.718954248366013</v>
      </c>
      <c r="H39" s="3">
        <f>H18/H34</f>
        <v>4.753820033955857</v>
      </c>
      <c r="J39" s="3">
        <f>J18/J34</f>
        <v>3.259262708214506</v>
      </c>
      <c r="L39" s="3">
        <f>L18/L34</f>
        <v>5.4286945282205945</v>
      </c>
    </row>
    <row r="40" spans="6:12" ht="12.75">
      <c r="F40" s="3"/>
      <c r="H40" s="3"/>
      <c r="J40" s="3"/>
      <c r="L40" s="3"/>
    </row>
    <row r="41" spans="6:12" ht="12.75">
      <c r="F41" s="3"/>
      <c r="H41" s="3"/>
      <c r="J41" s="3"/>
      <c r="L41" s="3"/>
    </row>
    <row r="43" spans="1:12" ht="12.75">
      <c r="A43" s="9" t="s">
        <v>14</v>
      </c>
      <c r="F43" s="1">
        <f>F31-F18</f>
        <v>1920</v>
      </c>
      <c r="H43" s="1">
        <f>H31-H18</f>
        <v>7320.000000000004</v>
      </c>
      <c r="J43" s="1">
        <f>J31-J18</f>
        <v>25004.5</v>
      </c>
      <c r="L43" s="1">
        <f>L31-L18</f>
        <v>6960</v>
      </c>
    </row>
    <row r="45" spans="1:12" ht="12.75">
      <c r="A45" s="9" t="s">
        <v>25</v>
      </c>
      <c r="F45" s="1">
        <f>F37*7+F43</f>
        <v>2620</v>
      </c>
      <c r="H45" s="1">
        <f>H37*7+H43</f>
        <v>8720.000000000004</v>
      </c>
      <c r="J45" s="1">
        <f>J37*7+J43</f>
        <v>27104.5</v>
      </c>
      <c r="L45" s="1">
        <f>L37*7+L43</f>
        <v>9060</v>
      </c>
    </row>
    <row r="49" spans="1:12" ht="12.75">
      <c r="A49" s="9" t="s">
        <v>15</v>
      </c>
      <c r="F49" s="1">
        <f>F45/7</f>
        <v>374.2857142857143</v>
      </c>
      <c r="H49" s="1">
        <f>H45/7</f>
        <v>1245.7142857142862</v>
      </c>
      <c r="J49" s="1">
        <f>J45/7</f>
        <v>3872.0714285714284</v>
      </c>
      <c r="L49" s="1">
        <f>L45/7</f>
        <v>1294.2857142857142</v>
      </c>
    </row>
    <row r="51" spans="1:12" ht="12.75">
      <c r="A51" s="9" t="s">
        <v>29</v>
      </c>
      <c r="F51" s="3">
        <f>F45/F18</f>
        <v>0.524</v>
      </c>
      <c r="H51" s="3">
        <f>H45/H18</f>
        <v>0.726666666666667</v>
      </c>
      <c r="J51" s="3">
        <f>J45/J18</f>
        <v>1.355225</v>
      </c>
      <c r="L51" s="3">
        <f>L45/L18</f>
        <v>0.5033333333333333</v>
      </c>
    </row>
    <row r="53" spans="1:12" ht="12.75">
      <c r="A53" s="9" t="s">
        <v>16</v>
      </c>
      <c r="F53" s="5">
        <f>F51/F39</f>
        <v>0.09162514285714286</v>
      </c>
      <c r="H53" s="5">
        <f>H51/H39</f>
        <v>0.1528595238095239</v>
      </c>
      <c r="J53" s="5">
        <f>J51/J39</f>
        <v>0.4158072304464286</v>
      </c>
      <c r="L53" s="5">
        <f>L51/L39</f>
        <v>0.09271719576719577</v>
      </c>
    </row>
  </sheetData>
  <printOptions gridLines="1"/>
  <pageMargins left="0.75" right="0.75" top="1" bottom="1" header="0.5" footer="0.5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Charles</cp:lastModifiedBy>
  <cp:lastPrinted>2012-11-06T14:10:15Z</cp:lastPrinted>
  <dcterms:created xsi:type="dcterms:W3CDTF">2012-10-18T20:08:17Z</dcterms:created>
  <dcterms:modified xsi:type="dcterms:W3CDTF">2012-12-11T13:55:32Z</dcterms:modified>
  <cp:category/>
  <cp:version/>
  <cp:contentType/>
  <cp:contentStatus/>
</cp:coreProperties>
</file>